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1905bc1c5f7b5b/Amazon/Escritor libro/"/>
    </mc:Choice>
  </mc:AlternateContent>
  <xr:revisionPtr revIDLastSave="0" documentId="8_{77D484F1-871C-431A-ACD3-E67FF21FA3C0}" xr6:coauthVersionLast="47" xr6:coauthVersionMax="47" xr10:uidLastSave="{00000000-0000-0000-0000-000000000000}"/>
  <bookViews>
    <workbookView xWindow="-110" yWindow="-110" windowWidth="19420" windowHeight="10420" xr2:uid="{7F430553-1580-474B-B57D-17A3437A068A}"/>
  </bookViews>
  <sheets>
    <sheet name="Calculat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<sst xmlns="http://schemas.openxmlformats.org/spreadsheetml/2006/main" count="23" uniqueCount="23">
  <si>
    <t>Lean Validator &amp; Unit Economics Calculator</t>
  </si>
  <si>
    <t>Companion to How to Start a Business Without an MBA. Edit the yellow cells; results update automatically.</t>
  </si>
  <si>
    <t>INPUTS  (edit these)</t>
  </si>
  <si>
    <t>Price per customer, per month (EUR)</t>
  </si>
  <si>
    <t>Variable cost per customer, per month (EUR)</t>
  </si>
  <si>
    <t>Fixed costs per month (EUR)</t>
  </si>
  <si>
    <t>Marketing/ad spend to acquire customers (EUR)</t>
  </si>
  <si>
    <t>Customers that spend brought (#)</t>
  </si>
  <si>
    <t>Average months a customer stays (#)</t>
  </si>
  <si>
    <t>Current paying customers (#)</t>
  </si>
  <si>
    <t>Cash on hand (EUR)</t>
  </si>
  <si>
    <t>RESULTS  (calculated)</t>
  </si>
  <si>
    <t>Gross margin per customer / month (EUR)</t>
  </si>
  <si>
    <t>Gross margin (%)</t>
  </si>
  <si>
    <t>CAC - cost to acquire a customer (EUR)</t>
  </si>
  <si>
    <t>LTV - lifetime value (EUR)</t>
  </si>
  <si>
    <t>LTV : CAC ratio (aim for 3+)</t>
  </si>
  <si>
    <t>Payback (months to earn back CAC)</t>
  </si>
  <si>
    <t>Break-even (customers/month for fixed costs)</t>
  </si>
  <si>
    <t>Monthly revenue (EUR)</t>
  </si>
  <si>
    <t>Monthly gross profit (EUR)</t>
  </si>
  <si>
    <t>Runway (months)</t>
  </si>
  <si>
    <t>Verdict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</si>
</sst>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"/>
    <numFmt numFmtId="165" formatCode="#,#00%"/>
    <numFmt numFmtId="166" formatCode="#,#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FEFE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164" fontId="1" fillId="3" borderId="0" xfId="0" applyNumberFormat="1" applyFont="1" applyFill="1"/>
    <xf numFmtId="165" fontId="1" fillId="3" borderId="0" xfId="0" applyNumberFormat="1" applyFont="1" applyFill="1"/>
    <xf numFmtId="166" fontId="1" fillId="3" borderId="0" xfId="0" applyNumberFormat="1" applyFont="1" applyFill="1"/>
    <xf numFmtId="1" fontId="1" fillId="3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0744-6800-4B4A-B68C-3995282EEB5E}">
  <dimension ref="A1:B25"/>
  <sheetViews>
    <sheetView tabSelected="1" workbookViewId="0"/>
  </sheetViews>
  <sheetFormatPr baseColWidth="10" defaultRowHeight="14.5" x14ac:dyDescent="0.35"/>
  <cols>
    <col min="1" max="1" width="46.6328125" customWidth="1"/>
    <col min="2" max="2" width="18.6328125" customWidth="1"/>
  </cols>
  <sheetData>
    <row r="1" spans="1:2" ht="18.5" x14ac:dyDescent="0.45">
      <c r="A1" s="2" t="s">
        <v>0</v>
      </c>
    </row>
    <row r="2" spans="1:2" x14ac:dyDescent="0.35">
      <c r="A2" t="s">
        <v>1</v>
      </c>
    </row>
    <row r="4" spans="1:2" x14ac:dyDescent="0.35">
      <c r="A4" s="1" t="s">
        <v>2</v>
      </c>
    </row>
    <row r="5" spans="1:2" x14ac:dyDescent="0.35">
      <c r="A5" t="s">
        <v>3</v>
      </c>
      <c r="B5" s="3">
        <v>79</v>
      </c>
    </row>
    <row r="6" spans="1:2" x14ac:dyDescent="0.35">
      <c r="A6" t="s">
        <v>4</v>
      </c>
      <c r="B6" s="3">
        <v>9</v>
      </c>
    </row>
    <row r="7" spans="1:2" x14ac:dyDescent="0.35">
      <c r="A7" t="s">
        <v>5</v>
      </c>
      <c r="B7" s="3">
        <v>95</v>
      </c>
    </row>
    <row r="8" spans="1:2" x14ac:dyDescent="0.35">
      <c r="A8" t="s">
        <v>6</v>
      </c>
      <c r="B8" s="3">
        <v>90</v>
      </c>
    </row>
    <row r="9" spans="1:2" x14ac:dyDescent="0.35">
      <c r="A9" t="s">
        <v>7</v>
      </c>
      <c r="B9" s="3">
        <v>2</v>
      </c>
    </row>
    <row r="10" spans="1:2" x14ac:dyDescent="0.35">
      <c r="A10" t="s">
        <v>8</v>
      </c>
      <c r="B10" s="3">
        <v>8</v>
      </c>
    </row>
    <row r="11" spans="1:2" x14ac:dyDescent="0.35">
      <c r="A11" t="s">
        <v>9</v>
      </c>
      <c r="B11" s="3">
        <v>9</v>
      </c>
    </row>
    <row r="12" spans="1:2" x14ac:dyDescent="0.35">
      <c r="A12" t="s">
        <v>10</v>
      </c>
      <c r="B12" s="3">
        <v>1200</v>
      </c>
    </row>
    <row r="14" spans="1:2" x14ac:dyDescent="0.35">
      <c r="A14" s="1" t="s">
        <v>11</v>
      </c>
    </row>
    <row r="15" spans="1:2" x14ac:dyDescent="0.35">
      <c r="A15" t="s">
        <v>12</v>
      </c>
      <c r="B15" s="4">
        <f>B5-B6</f>
        <v>70</v>
      </c>
    </row>
    <row r="16" spans="1:2" x14ac:dyDescent="0.35">
      <c r="A16" t="s">
        <v>13</v>
      </c>
      <c r="B16" s="5">
        <f>(B5-B6)/B5</f>
        <v>0.88607594936708856</v>
      </c>
    </row>
    <row r="17" spans="1:2" x14ac:dyDescent="0.35">
      <c r="A17" t="s">
        <v>14</v>
      </c>
      <c r="B17" s="4">
        <f>B8/B9</f>
        <v>45</v>
      </c>
    </row>
    <row r="18" spans="1:2" x14ac:dyDescent="0.35">
      <c r="A18" t="s">
        <v>15</v>
      </c>
      <c r="B18" s="4">
        <f>(B5-B6)*B10</f>
        <v>560</v>
      </c>
    </row>
    <row r="19" spans="1:2" x14ac:dyDescent="0.35">
      <c r="A19" t="s">
        <v>16</v>
      </c>
      <c r="B19" s="6">
        <f>B18/B17</f>
        <v>12.444444444444445</v>
      </c>
    </row>
    <row r="20" spans="1:2" x14ac:dyDescent="0.35">
      <c r="A20" t="s">
        <v>17</v>
      </c>
      <c r="B20" s="6">
        <f>B17/(B5-B6)</f>
        <v>0.6428571428571429</v>
      </c>
    </row>
    <row r="21" spans="1:2" x14ac:dyDescent="0.35">
      <c r="A21" t="s">
        <v>18</v>
      </c>
      <c r="B21" s="7">
        <f>ROUNDUP(B7/(B5-B6),0)</f>
        <v>2</v>
      </c>
    </row>
    <row r="22" spans="1:2" x14ac:dyDescent="0.35">
      <c r="A22" t="s">
        <v>19</v>
      </c>
      <c r="B22" s="4">
        <f>B11*B5</f>
        <v>711</v>
      </c>
    </row>
    <row r="23" spans="1:2" x14ac:dyDescent="0.35">
      <c r="A23" t="s">
        <v>20</v>
      </c>
      <c r="B23" s="4">
        <f>B11*(B5-B6)-B7</f>
        <v>535</v>
      </c>
    </row>
    <row r="24" spans="1:2" x14ac:dyDescent="0.35">
      <c r="A24" t="s">
        <v>21</v>
      </c>
      <c r="B24" s="8" t="str">
        <f>IF(B23&gt;=0,"cash-positive",ROUND(B12/-B23,1))</f>
        <v>cash-positive</v>
      </c>
    </row>
    <row r="25" spans="1:2" x14ac:dyDescent="0.35">
      <c r="A25" t="s">
        <v>22</v>
      </c>
      <c r="B25" s="8" t="str">
        <f>IF(AND(B18/B17&gt;=3,B17/(B5-B6)&lt;=6),"Healthy unit economics","Improve margin, CAC, or retention")</f>
        <v>Healthy unit economics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Gómez Bartolomé</dc:creator>
  <cp:lastModifiedBy>Miguel Ángel Gómez Bartolomé</cp:lastModifiedBy>
  <dcterms:created xsi:type="dcterms:W3CDTF">2026-07-04T13:21:50Z</dcterms:created>
  <dcterms:modified xsi:type="dcterms:W3CDTF">2026-07-04T13:21:52Z</dcterms:modified>
</cp:coreProperties>
</file>